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4\"/>
    </mc:Choice>
  </mc:AlternateContent>
  <xr:revisionPtr revIDLastSave="0" documentId="13_ncr:1_{29D9422D-1824-47CE-B910-02A1BD89749C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<sst xmlns="http://schemas.openxmlformats.org/spreadsheetml/2006/main" count="364" uniqueCount="152">
  <si>
    <t>СВОДКА ЗАТРАТ</t>
  </si>
  <si>
    <t>P_0754</t>
  </si>
  <si>
    <t>(идентификатор инвестиционного проекта)</t>
  </si>
  <si>
    <t>Реконструкция ВЛ-0,4 кВ Ф-1,2,3 от КТП Бог 1203 10/0,4/100 кВА (протяженностью 3,95 км),установка приборов учета (152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</si>
  <si>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</si>
  <si>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</si>
  <si>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</si>
  <si>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</si>
  <si>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</si>
  <si>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</si>
  <si>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</si>
  <si>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</si>
  <si>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</si>
  <si>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</si>
  <si>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</si>
  <si>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</si>
  <si>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</si>
  <si>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</si>
  <si>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</si>
  <si>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</si>
  <si>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</si>
  <si>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</si>
  <si>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</si>
  <si>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</si>
  <si>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</si>
  <si>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</si>
  <si>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</si>
  <si>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</si>
  <si>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</si>
  <si>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</si>
  <si>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</si>
  <si>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</si>
  <si>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</si>
  <si>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</si>
  <si>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</si>
  <si>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</si>
  <si>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</si>
  <si>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</si>
  <si>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</si>
  <si>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</si>
  <si>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</si>
  <si>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</si>
  <si>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</si>
  <si>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</si>
  <si>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</si>
  <si>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</si>
  <si>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</si>
  <si>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</si>
  <si>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</si>
  <si>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</si>
  <si>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</si>
  <si>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</si>
  <si>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</si>
  <si>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</si>
  <si>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</si>
  <si>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</si>
  <si>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</si>
  <si>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</si>
  <si>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</si>
  <si>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</si>
  <si>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</si>
  <si>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</si>
  <si>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</si>
  <si>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</si>
  <si>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</si>
  <si>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</si>
  <si>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</si>
  <si>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</si>
  <si>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</si>
  <si>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</si>
  <si>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</si>
  <si>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</si>
  <si>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</si>
  <si>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</si>
  <si>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</si>
  <si>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</si>
  <si>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</si>
  <si>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</si>
  <si>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</si>
  <si>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</si>
  <si>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</si>
  <si>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</si>
  <si>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</si>
  <si>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</si>
  <si>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</si>
  <si>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</si>
  <si>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</si>
  <si>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</si>
  <si>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</si>
  <si>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</si>
  <si>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</si>
  <si>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</si>
  <si>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</si>
  <si>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</si>
  <si>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</si>
  <si>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</si>
  <si>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</si>
  <si>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</si>
  <si>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</si>
  <si>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</si>
  <si>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</si>
  <si>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</si>
  <si>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</si>
  <si>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</si>
  <si>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</si>
  <si>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</si>
  <si>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</si>
  <si>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</si>
  <si>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</si>
  <si>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</si>
  <si>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</si>
  <si>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</si>
  <si>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</si>
  <si>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</si>
  <si>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</si>
  <si>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</si>
  <si>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</si>
  <si>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</si>
  <si>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</si>
  <si>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</si>
  <si>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</si>
  <si>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</si>
  <si>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</si>
  <si>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</si>
  <si>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</si>
  <si>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</si>
  <si>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</si>
  <si>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</si>
  <si>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</si>
  <si>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</si>
  <si>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</si>
  <si>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</si>
  <si>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518-02-01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</si>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</sst>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5.6640625" customWidth="1"/>
    <col min="9" max="9" width="19.332031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ССР!D74+ССР!E74</f>
        <v>42549.840779454003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ССР!F74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(ССР!G70)*1.2</f>
        <v>6419.3667277206696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48969.207507174702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8161.5345871746704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59315.1462762398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40927.450930605402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40927.450930605402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zoomScale="75" zoomScaleNormal="75" workbookViewId="0">
      <selection activeCell="H3" sqref="H3:H6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20872.769078614001</v>
      </c>
      <c r="E3" s="13"/>
      <c r="F3" s="13"/>
      <c r="G3" s="13"/>
      <c r="H3" s="14"/>
    </row>
    <row r="4" spans="1:8">
      <c r="A4" s="99" t="s">
        <v>121</v>
      </c>
      <c r="B4" s="15" t="s">
        <v>122</v>
      </c>
      <c r="C4" s="11"/>
      <c r="D4" s="12">
        <v>20531.616402168998</v>
      </c>
      <c r="E4" s="13"/>
      <c r="F4" s="13"/>
      <c r="G4" s="13"/>
      <c r="H4" s="14"/>
    </row>
    <row r="5" spans="1:8">
      <c r="A5" s="99"/>
      <c r="B5" s="15" t="s">
        <v>123</v>
      </c>
      <c r="C5" s="10"/>
      <c r="D5" s="12">
        <v>341.15267644440002</v>
      </c>
      <c r="E5" s="13"/>
      <c r="F5" s="13"/>
      <c r="G5" s="13"/>
      <c r="H5" s="16"/>
    </row>
    <row r="6" spans="1:8">
      <c r="A6" s="100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5" t="s">
        <v>101</v>
      </c>
      <c r="B8" s="96"/>
      <c r="C8" s="99" t="s">
        <v>126</v>
      </c>
      <c r="D8" s="17">
        <v>20872.769078614001</v>
      </c>
      <c r="E8" s="13">
        <v>3.95</v>
      </c>
      <c r="F8" s="13" t="s">
        <v>127</v>
      </c>
      <c r="G8" s="17">
        <v>5284.2453363578998</v>
      </c>
      <c r="H8" s="16"/>
    </row>
    <row r="9" spans="1:8">
      <c r="A9" s="101">
        <v>1</v>
      </c>
      <c r="B9" s="15" t="s">
        <v>122</v>
      </c>
      <c r="C9" s="99"/>
      <c r="D9" s="17">
        <v>20531.616402168998</v>
      </c>
      <c r="E9" s="13"/>
      <c r="F9" s="13"/>
      <c r="G9" s="13"/>
      <c r="H9" s="100" t="s">
        <v>43</v>
      </c>
    </row>
    <row r="10" spans="1:8">
      <c r="A10" s="99"/>
      <c r="B10" s="15" t="s">
        <v>123</v>
      </c>
      <c r="C10" s="99"/>
      <c r="D10" s="17">
        <v>341.15267644440002</v>
      </c>
      <c r="E10" s="13"/>
      <c r="F10" s="13"/>
      <c r="G10" s="13"/>
      <c r="H10" s="100"/>
    </row>
    <row r="11" spans="1:8">
      <c r="A11" s="99"/>
      <c r="B11" s="15" t="s">
        <v>124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66</v>
      </c>
      <c r="B13" s="94"/>
      <c r="C13" s="10"/>
      <c r="D13" s="12">
        <v>241.73865432427999</v>
      </c>
      <c r="E13" s="13"/>
      <c r="F13" s="13"/>
      <c r="G13" s="13"/>
      <c r="H13" s="16"/>
    </row>
    <row r="14" spans="1:8">
      <c r="A14" s="99" t="s">
        <v>128</v>
      </c>
      <c r="B14" s="15" t="s">
        <v>122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125</v>
      </c>
      <c r="C17" s="10"/>
      <c r="D17" s="12">
        <v>241.73865432427999</v>
      </c>
      <c r="E17" s="13"/>
      <c r="F17" s="13"/>
      <c r="G17" s="13"/>
      <c r="H17" s="16"/>
    </row>
    <row r="18" spans="1:8">
      <c r="A18" s="95" t="s">
        <v>66</v>
      </c>
      <c r="B18" s="96"/>
      <c r="C18" s="99" t="s">
        <v>126</v>
      </c>
      <c r="D18" s="17">
        <v>241.73865432427999</v>
      </c>
      <c r="E18" s="13">
        <v>3.95</v>
      </c>
      <c r="F18" s="13" t="s">
        <v>127</v>
      </c>
      <c r="G18" s="17">
        <v>61.199659322602002</v>
      </c>
      <c r="H18" s="16"/>
    </row>
    <row r="19" spans="1:8">
      <c r="A19" s="101">
        <v>1</v>
      </c>
      <c r="B19" s="15" t="s">
        <v>122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123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125</v>
      </c>
      <c r="C22" s="99"/>
      <c r="D22" s="17">
        <v>241.73865432427999</v>
      </c>
      <c r="E22" s="13"/>
      <c r="F22" s="13"/>
      <c r="G22" s="13"/>
      <c r="H22" s="100"/>
    </row>
    <row r="23" spans="1:8" ht="24.6">
      <c r="A23" s="97" t="s">
        <v>81</v>
      </c>
      <c r="B23" s="94"/>
      <c r="C23" s="10"/>
      <c r="D23" s="12">
        <v>3757.5455263158001</v>
      </c>
      <c r="E23" s="13"/>
      <c r="F23" s="13"/>
      <c r="G23" s="13"/>
      <c r="H23" s="16"/>
    </row>
    <row r="24" spans="1:8">
      <c r="A24" s="99" t="s">
        <v>129</v>
      </c>
      <c r="B24" s="15" t="s">
        <v>122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125</v>
      </c>
      <c r="C27" s="10"/>
      <c r="D27" s="12">
        <v>3757.5455263158001</v>
      </c>
      <c r="E27" s="13"/>
      <c r="F27" s="13"/>
      <c r="G27" s="13"/>
      <c r="H27" s="16"/>
    </row>
    <row r="28" spans="1:8">
      <c r="A28" s="95" t="s">
        <v>81</v>
      </c>
      <c r="B28" s="96"/>
      <c r="C28" s="99" t="s">
        <v>126</v>
      </c>
      <c r="D28" s="17">
        <v>2396.6105263158001</v>
      </c>
      <c r="E28" s="13">
        <v>3.95</v>
      </c>
      <c r="F28" s="13" t="s">
        <v>127</v>
      </c>
      <c r="G28" s="17">
        <v>606.73684210526005</v>
      </c>
      <c r="H28" s="16"/>
    </row>
    <row r="29" spans="1:8">
      <c r="A29" s="101">
        <v>1</v>
      </c>
      <c r="B29" s="15" t="s">
        <v>122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123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125</v>
      </c>
      <c r="C32" s="99"/>
      <c r="D32" s="17">
        <v>2396.6105263158001</v>
      </c>
      <c r="E32" s="13"/>
      <c r="F32" s="13"/>
      <c r="G32" s="13"/>
      <c r="H32" s="100"/>
    </row>
    <row r="33" spans="1:8">
      <c r="A33" s="95" t="s">
        <v>81</v>
      </c>
      <c r="B33" s="96"/>
      <c r="C33" s="99" t="s">
        <v>130</v>
      </c>
      <c r="D33" s="17">
        <v>1360.9349999999999</v>
      </c>
      <c r="E33" s="13">
        <v>153</v>
      </c>
      <c r="F33" s="13" t="s">
        <v>131</v>
      </c>
      <c r="G33" s="17">
        <v>8.8949999999999996</v>
      </c>
      <c r="H33" s="16"/>
    </row>
    <row r="34" spans="1:8">
      <c r="A34" s="101">
        <v>2</v>
      </c>
      <c r="B34" s="15" t="s">
        <v>122</v>
      </c>
      <c r="C34" s="99"/>
      <c r="D34" s="17">
        <v>0</v>
      </c>
      <c r="E34" s="13"/>
      <c r="F34" s="13"/>
      <c r="G34" s="13"/>
      <c r="H34" s="100" t="s">
        <v>43</v>
      </c>
    </row>
    <row r="35" spans="1:8">
      <c r="A35" s="99"/>
      <c r="B35" s="15" t="s">
        <v>123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124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125</v>
      </c>
      <c r="C37" s="99"/>
      <c r="D37" s="17">
        <v>1360.9349999999999</v>
      </c>
      <c r="E37" s="13"/>
      <c r="F37" s="13"/>
      <c r="G37" s="13"/>
      <c r="H37" s="100"/>
    </row>
    <row r="38" spans="1:8" ht="24.6">
      <c r="A38" s="97"/>
      <c r="B38" s="94"/>
      <c r="C38" s="10"/>
      <c r="D38" s="12">
        <v>11852.91</v>
      </c>
      <c r="E38" s="13"/>
      <c r="F38" s="13"/>
      <c r="G38" s="13"/>
      <c r="H38" s="16"/>
    </row>
    <row r="39" spans="1:8">
      <c r="A39" s="99" t="s">
        <v>121</v>
      </c>
      <c r="B39" s="15" t="s">
        <v>122</v>
      </c>
      <c r="C39" s="10"/>
      <c r="D39" s="12">
        <v>10901.25</v>
      </c>
      <c r="E39" s="13"/>
      <c r="F39" s="13"/>
      <c r="G39" s="13"/>
      <c r="H39" s="16"/>
    </row>
    <row r="40" spans="1:8">
      <c r="A40" s="99"/>
      <c r="B40" s="15" t="s">
        <v>123</v>
      </c>
      <c r="C40" s="10"/>
      <c r="D40" s="12">
        <v>951.66</v>
      </c>
      <c r="E40" s="13"/>
      <c r="F40" s="13"/>
      <c r="G40" s="13"/>
      <c r="H40" s="16"/>
    </row>
    <row r="41" spans="1:8">
      <c r="A41" s="99"/>
      <c r="B41" s="15" t="s">
        <v>124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125</v>
      </c>
      <c r="C42" s="10"/>
      <c r="D42" s="12">
        <v>0</v>
      </c>
      <c r="E42" s="13"/>
      <c r="F42" s="13"/>
      <c r="G42" s="13"/>
      <c r="H42" s="16"/>
    </row>
    <row r="43" spans="1:8">
      <c r="A43" s="95" t="s">
        <v>101</v>
      </c>
      <c r="B43" s="96"/>
      <c r="C43" s="99" t="s">
        <v>130</v>
      </c>
      <c r="D43" s="17">
        <v>11852.91</v>
      </c>
      <c r="E43" s="13">
        <v>153</v>
      </c>
      <c r="F43" s="13" t="s">
        <v>131</v>
      </c>
      <c r="G43" s="17">
        <v>77.47</v>
      </c>
      <c r="H43" s="16"/>
    </row>
    <row r="44" spans="1:8">
      <c r="A44" s="101">
        <v>1</v>
      </c>
      <c r="B44" s="15" t="s">
        <v>122</v>
      </c>
      <c r="C44" s="99"/>
      <c r="D44" s="17">
        <v>10901.25</v>
      </c>
      <c r="E44" s="13"/>
      <c r="F44" s="13"/>
      <c r="G44" s="13"/>
      <c r="H44" s="100" t="s">
        <v>43</v>
      </c>
    </row>
    <row r="45" spans="1:8">
      <c r="A45" s="99"/>
      <c r="B45" s="15" t="s">
        <v>123</v>
      </c>
      <c r="C45" s="99"/>
      <c r="D45" s="17">
        <v>951.66</v>
      </c>
      <c r="E45" s="13"/>
      <c r="F45" s="13"/>
      <c r="G45" s="13"/>
      <c r="H45" s="100"/>
    </row>
    <row r="46" spans="1:8">
      <c r="A46" s="99"/>
      <c r="B46" s="15" t="s">
        <v>124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125</v>
      </c>
      <c r="C47" s="99"/>
      <c r="D47" s="17">
        <v>0</v>
      </c>
      <c r="E47" s="13"/>
      <c r="F47" s="13"/>
      <c r="G47" s="13"/>
      <c r="H47" s="100"/>
    </row>
    <row r="48" spans="1:8" ht="24.6">
      <c r="A48" s="97" t="s">
        <v>108</v>
      </c>
      <c r="B48" s="94"/>
      <c r="C48" s="10"/>
      <c r="D48" s="12">
        <v>5.85</v>
      </c>
      <c r="E48" s="13"/>
      <c r="F48" s="13"/>
      <c r="G48" s="13"/>
      <c r="H48" s="16"/>
    </row>
    <row r="49" spans="1:8">
      <c r="A49" s="99" t="s">
        <v>132</v>
      </c>
      <c r="B49" s="15" t="s">
        <v>122</v>
      </c>
      <c r="C49" s="10"/>
      <c r="D49" s="12">
        <v>5.85</v>
      </c>
      <c r="E49" s="13"/>
      <c r="F49" s="13"/>
      <c r="G49" s="13"/>
      <c r="H49" s="16"/>
    </row>
    <row r="50" spans="1:8">
      <c r="A50" s="99"/>
      <c r="B50" s="15" t="s">
        <v>123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124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125</v>
      </c>
      <c r="C52" s="10"/>
      <c r="D52" s="12">
        <v>0</v>
      </c>
      <c r="E52" s="13"/>
      <c r="F52" s="13"/>
      <c r="G52" s="13"/>
      <c r="H52" s="16"/>
    </row>
    <row r="53" spans="1:8">
      <c r="A53" s="95" t="s">
        <v>110</v>
      </c>
      <c r="B53" s="96"/>
      <c r="C53" s="99" t="s">
        <v>133</v>
      </c>
      <c r="D53" s="17">
        <v>5.85</v>
      </c>
      <c r="E53" s="13">
        <v>1.4999999999999999E-4</v>
      </c>
      <c r="F53" s="13" t="s">
        <v>134</v>
      </c>
      <c r="G53" s="17">
        <v>39000</v>
      </c>
      <c r="H53" s="16"/>
    </row>
    <row r="54" spans="1:8">
      <c r="A54" s="101">
        <v>1</v>
      </c>
      <c r="B54" s="15" t="s">
        <v>122</v>
      </c>
      <c r="C54" s="99"/>
      <c r="D54" s="17">
        <v>5.85</v>
      </c>
      <c r="E54" s="13"/>
      <c r="F54" s="13"/>
      <c r="G54" s="13"/>
      <c r="H54" s="100" t="s">
        <v>135</v>
      </c>
    </row>
    <row r="55" spans="1:8">
      <c r="A55" s="99"/>
      <c r="B55" s="15" t="s">
        <v>123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124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125</v>
      </c>
      <c r="C57" s="99"/>
      <c r="D57" s="17">
        <v>0</v>
      </c>
      <c r="E57" s="13"/>
      <c r="F57" s="13"/>
      <c r="G57" s="13"/>
      <c r="H57" s="100"/>
    </row>
    <row r="58" spans="1:8" ht="24.6">
      <c r="A58" s="97" t="s">
        <v>112</v>
      </c>
      <c r="B58" s="94"/>
      <c r="C58" s="10"/>
      <c r="D58" s="12">
        <v>1.9434782608696</v>
      </c>
      <c r="E58" s="13"/>
      <c r="F58" s="13"/>
      <c r="G58" s="13"/>
      <c r="H58" s="16"/>
    </row>
    <row r="59" spans="1:8">
      <c r="A59" s="99" t="s">
        <v>136</v>
      </c>
      <c r="B59" s="15" t="s">
        <v>122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123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124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125</v>
      </c>
      <c r="C62" s="10"/>
      <c r="D62" s="12">
        <v>1.9434782608696</v>
      </c>
      <c r="E62" s="13"/>
      <c r="F62" s="13"/>
      <c r="G62" s="13"/>
      <c r="H62" s="16"/>
    </row>
    <row r="63" spans="1:8">
      <c r="A63" s="95" t="s">
        <v>112</v>
      </c>
      <c r="B63" s="96"/>
      <c r="C63" s="99" t="s">
        <v>133</v>
      </c>
      <c r="D63" s="17">
        <v>1.9434782608696</v>
      </c>
      <c r="E63" s="13">
        <v>1.4999999999999999E-4</v>
      </c>
      <c r="F63" s="13" t="s">
        <v>134</v>
      </c>
      <c r="G63" s="17">
        <v>12956.521739129999</v>
      </c>
      <c r="H63" s="16"/>
    </row>
    <row r="64" spans="1:8">
      <c r="A64" s="101">
        <v>1</v>
      </c>
      <c r="B64" s="15" t="s">
        <v>122</v>
      </c>
      <c r="C64" s="99"/>
      <c r="D64" s="17">
        <v>0</v>
      </c>
      <c r="E64" s="13"/>
      <c r="F64" s="13"/>
      <c r="G64" s="13"/>
      <c r="H64" s="100" t="s">
        <v>135</v>
      </c>
    </row>
    <row r="65" spans="1:8">
      <c r="A65" s="99"/>
      <c r="B65" s="15" t="s">
        <v>123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124</v>
      </c>
      <c r="C66" s="99"/>
      <c r="D66" s="17">
        <v>0</v>
      </c>
      <c r="E66" s="13"/>
      <c r="F66" s="13"/>
      <c r="G66" s="13"/>
      <c r="H66" s="100"/>
    </row>
    <row r="67" spans="1:8">
      <c r="A67" s="99"/>
      <c r="B67" s="15" t="s">
        <v>125</v>
      </c>
      <c r="C67" s="99"/>
      <c r="D67" s="17">
        <v>1.9434782608696</v>
      </c>
      <c r="E67" s="13"/>
      <c r="F67" s="13"/>
      <c r="G67" s="13"/>
      <c r="H67" s="100"/>
    </row>
    <row r="68" spans="1:8">
      <c r="A68" s="18"/>
      <c r="C68" s="18"/>
      <c r="D68" s="7"/>
      <c r="E68" s="7"/>
      <c r="F68" s="7"/>
      <c r="G68" s="7"/>
      <c r="H68" s="19"/>
    </row>
    <row r="70" spans="1:8">
      <c r="A70" s="98" t="s">
        <v>137</v>
      </c>
      <c r="B70" s="98"/>
      <c r="C70" s="98"/>
      <c r="D70" s="98"/>
      <c r="E70" s="98"/>
      <c r="F70" s="98"/>
      <c r="G70" s="98"/>
      <c r="H70" s="98"/>
    </row>
    <row r="71" spans="1:8">
      <c r="A71" s="98" t="s">
        <v>138</v>
      </c>
      <c r="B71" s="98"/>
      <c r="C71" s="98"/>
      <c r="D71" s="98"/>
      <c r="E71" s="98"/>
      <c r="F71" s="98"/>
      <c r="G71" s="98"/>
      <c r="H71" s="98"/>
    </row>
  </sheetData>
  <mergeCells count="42">
    <mergeCell ref="H9:H12"/>
    <mergeCell ref="H19:H22"/>
    <mergeCell ref="H29:H32"/>
    <mergeCell ref="H34:H37"/>
    <mergeCell ref="H44:H47"/>
    <mergeCell ref="A49:A52"/>
    <mergeCell ref="A54:A57"/>
    <mergeCell ref="A59:A62"/>
    <mergeCell ref="A64:A67"/>
    <mergeCell ref="C8:C12"/>
    <mergeCell ref="C18:C22"/>
    <mergeCell ref="C28:C32"/>
    <mergeCell ref="C33:C37"/>
    <mergeCell ref="C43:C47"/>
    <mergeCell ref="C53:C57"/>
    <mergeCell ref="C63:C67"/>
    <mergeCell ref="A24:A27"/>
    <mergeCell ref="A29:A32"/>
    <mergeCell ref="A34:A37"/>
    <mergeCell ref="A39:A42"/>
    <mergeCell ref="A44:A47"/>
    <mergeCell ref="A53:B53"/>
    <mergeCell ref="A58:B58"/>
    <mergeCell ref="A63:B63"/>
    <mergeCell ref="A70:H70"/>
    <mergeCell ref="A71:H71"/>
    <mergeCell ref="H54:H57"/>
    <mergeCell ref="H64:H6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148</v>
      </c>
      <c r="B4" s="4" t="s">
        <v>127</v>
      </c>
      <c r="C4" s="5">
        <v>4.4323157894736998</v>
      </c>
      <c r="D4" s="5">
        <v>900.30388838926001</v>
      </c>
      <c r="E4" s="4">
        <v>0.4</v>
      </c>
      <c r="F4" s="4"/>
      <c r="G4" s="5">
        <v>3990.4311398322998</v>
      </c>
      <c r="H4" s="6"/>
    </row>
    <row r="5" spans="1:8" ht="39" customHeight="1">
      <c r="A5" s="3" t="s">
        <v>149</v>
      </c>
      <c r="B5" s="4" t="s">
        <v>131</v>
      </c>
      <c r="C5" s="5">
        <v>99.789473684211004</v>
      </c>
      <c r="D5" s="5">
        <v>81.798315329532997</v>
      </c>
      <c r="E5" s="4">
        <v>0.4</v>
      </c>
      <c r="F5" s="4"/>
      <c r="G5" s="5">
        <v>8162.6108349892002</v>
      </c>
      <c r="H5" s="6"/>
    </row>
    <row r="6" spans="1:8" ht="39" customHeight="1">
      <c r="A6" s="3" t="s">
        <v>150</v>
      </c>
      <c r="B6" s="4" t="s">
        <v>131</v>
      </c>
      <c r="C6" s="5">
        <v>16.631578947367998</v>
      </c>
      <c r="D6" s="5">
        <v>19.871333705078001</v>
      </c>
      <c r="E6" s="4">
        <v>0.4</v>
      </c>
      <c r="F6" s="4"/>
      <c r="G6" s="5">
        <v>330.49165530550999</v>
      </c>
      <c r="H6" s="6"/>
    </row>
    <row r="7" spans="1:8" ht="39" customHeight="1">
      <c r="A7" s="3" t="s">
        <v>151</v>
      </c>
      <c r="B7" s="4" t="s">
        <v>131</v>
      </c>
      <c r="C7" s="5">
        <v>688.5</v>
      </c>
      <c r="D7" s="5">
        <v>4.8225376529421</v>
      </c>
      <c r="E7" s="4"/>
      <c r="F7" s="4"/>
      <c r="G7" s="5">
        <v>3320.3171740506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1" sqref="B11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31432.866402168998</v>
      </c>
      <c r="E25" s="41">
        <v>1292.8126764444</v>
      </c>
      <c r="F25" s="41">
        <v>0</v>
      </c>
      <c r="G25" s="41">
        <v>0</v>
      </c>
      <c r="H25" s="41">
        <v>32725.679078614001</v>
      </c>
    </row>
    <row r="26" spans="1:8">
      <c r="A26" s="2">
        <v>2</v>
      </c>
      <c r="B26" s="2" t="s">
        <v>44</v>
      </c>
      <c r="C26" s="42" t="s">
        <v>45</v>
      </c>
      <c r="D26" s="41">
        <v>5.85</v>
      </c>
      <c r="E26" s="41">
        <v>0</v>
      </c>
      <c r="F26" s="41">
        <v>0</v>
      </c>
      <c r="G26" s="41">
        <v>0</v>
      </c>
      <c r="H26" s="41">
        <v>5.85</v>
      </c>
    </row>
    <row r="27" spans="1:8" ht="16.95" customHeight="1">
      <c r="A27" s="2"/>
      <c r="B27" s="33"/>
      <c r="C27" s="33" t="s">
        <v>46</v>
      </c>
      <c r="D27" s="41">
        <v>31438.716402169001</v>
      </c>
      <c r="E27" s="41">
        <v>1292.8126764444</v>
      </c>
      <c r="F27" s="41">
        <v>0</v>
      </c>
      <c r="G27" s="41">
        <v>0</v>
      </c>
      <c r="H27" s="41">
        <v>32731.529078613999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31438.716402169001</v>
      </c>
      <c r="E43" s="41">
        <v>1292.8126764444</v>
      </c>
      <c r="F43" s="41">
        <v>0</v>
      </c>
      <c r="G43" s="41">
        <v>0</v>
      </c>
      <c r="H43" s="41">
        <v>32731.529078613999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785.82166005423005</v>
      </c>
      <c r="E45" s="41">
        <v>32.320316911109998</v>
      </c>
      <c r="F45" s="41">
        <v>0</v>
      </c>
      <c r="G45" s="41">
        <v>0</v>
      </c>
      <c r="H45" s="41">
        <v>818.14197696533995</v>
      </c>
    </row>
    <row r="46" spans="1:8" ht="31.2">
      <c r="A46" s="2">
        <v>4</v>
      </c>
      <c r="B46" s="2" t="s">
        <v>59</v>
      </c>
      <c r="C46" s="42" t="s">
        <v>61</v>
      </c>
      <c r="D46" s="41">
        <v>0.11700000000000001</v>
      </c>
      <c r="E46" s="41">
        <v>0</v>
      </c>
      <c r="F46" s="41">
        <v>0</v>
      </c>
      <c r="G46" s="41">
        <v>0</v>
      </c>
      <c r="H46" s="41">
        <v>0.11700000000000001</v>
      </c>
    </row>
    <row r="47" spans="1:8" ht="16.95" customHeight="1">
      <c r="A47" s="2"/>
      <c r="B47" s="33"/>
      <c r="C47" s="33" t="s">
        <v>62</v>
      </c>
      <c r="D47" s="41">
        <v>785.93866005423001</v>
      </c>
      <c r="E47" s="41">
        <v>32.320316911109998</v>
      </c>
      <c r="F47" s="41">
        <v>0</v>
      </c>
      <c r="G47" s="41">
        <v>0</v>
      </c>
      <c r="H47" s="41">
        <v>818.25897696534003</v>
      </c>
    </row>
    <row r="48" spans="1:8" ht="16.95" customHeight="1">
      <c r="A48" s="2"/>
      <c r="B48" s="33"/>
      <c r="C48" s="33" t="s">
        <v>63</v>
      </c>
      <c r="D48" s="41">
        <v>32224.655062223999</v>
      </c>
      <c r="E48" s="41">
        <v>1325.1329933555</v>
      </c>
      <c r="F48" s="41">
        <v>0</v>
      </c>
      <c r="G48" s="41">
        <v>0</v>
      </c>
      <c r="H48" s="41">
        <v>33549.788055579003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241.73865432427999</v>
      </c>
      <c r="H50" s="41">
        <v>241.73865432427999</v>
      </c>
    </row>
    <row r="51" spans="1:8" ht="31.2">
      <c r="A51" s="2">
        <v>6</v>
      </c>
      <c r="B51" s="2" t="s">
        <v>67</v>
      </c>
      <c r="C51" s="48" t="s">
        <v>68</v>
      </c>
      <c r="D51" s="41">
        <v>840.90775842403002</v>
      </c>
      <c r="E51" s="41">
        <v>34.585971126578997</v>
      </c>
      <c r="F51" s="41">
        <v>0</v>
      </c>
      <c r="G51" s="41">
        <v>0</v>
      </c>
      <c r="H51" s="41">
        <v>875.49372955061006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796.02291170360002</v>
      </c>
      <c r="H52" s="41">
        <v>796.02291170360002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158.58268944094999</v>
      </c>
      <c r="H53" s="41">
        <v>158.58268944094999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237.82961324000999</v>
      </c>
      <c r="H54" s="41">
        <v>237.82961324000999</v>
      </c>
    </row>
    <row r="55" spans="1:8" ht="31.2">
      <c r="A55" s="2">
        <v>10</v>
      </c>
      <c r="B55" s="2" t="s">
        <v>67</v>
      </c>
      <c r="C55" s="48" t="s">
        <v>73</v>
      </c>
      <c r="D55" s="41">
        <v>0.15573870000000001</v>
      </c>
      <c r="E55" s="41">
        <v>0</v>
      </c>
      <c r="F55" s="41">
        <v>0</v>
      </c>
      <c r="G55" s="41">
        <v>0</v>
      </c>
      <c r="H55" s="41">
        <v>0.15573870000000001</v>
      </c>
    </row>
    <row r="56" spans="1:8" ht="16.95" customHeight="1">
      <c r="A56" s="2"/>
      <c r="B56" s="33"/>
      <c r="C56" s="33" t="s">
        <v>74</v>
      </c>
      <c r="D56" s="41">
        <v>841.06349712403005</v>
      </c>
      <c r="E56" s="41">
        <v>34.585971126578997</v>
      </c>
      <c r="F56" s="41">
        <v>0</v>
      </c>
      <c r="G56" s="41">
        <v>1434.1738687088</v>
      </c>
      <c r="H56" s="41">
        <v>2309.8233369595</v>
      </c>
    </row>
    <row r="57" spans="1:8" ht="16.95" customHeight="1">
      <c r="A57" s="2"/>
      <c r="B57" s="33"/>
      <c r="C57" s="33" t="s">
        <v>75</v>
      </c>
      <c r="D57" s="41">
        <v>33065.718559348003</v>
      </c>
      <c r="E57" s="41">
        <v>1359.7189644821001</v>
      </c>
      <c r="F57" s="41">
        <v>0</v>
      </c>
      <c r="G57" s="41">
        <v>1434.1738687088</v>
      </c>
      <c r="H57" s="41">
        <v>35859.611392539002</v>
      </c>
    </row>
    <row r="58" spans="1:8" ht="16.95" customHeight="1">
      <c r="A58" s="2"/>
      <c r="B58" s="33"/>
      <c r="C58" s="33" t="s">
        <v>76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77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v>33065.718559348003</v>
      </c>
      <c r="E61" s="41">
        <v>1359.7189644821001</v>
      </c>
      <c r="F61" s="41">
        <v>0</v>
      </c>
      <c r="G61" s="41">
        <v>1434.1738687088</v>
      </c>
      <c r="H61" s="41">
        <v>35859.611392539002</v>
      </c>
    </row>
    <row r="62" spans="1:8" ht="153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3757.5455263158001</v>
      </c>
      <c r="H63" s="41">
        <v>3757.5455263158001</v>
      </c>
    </row>
    <row r="64" spans="1:8">
      <c r="A64" s="2">
        <v>12</v>
      </c>
      <c r="B64" s="2" t="s">
        <v>82</v>
      </c>
      <c r="C64" s="48" t="s">
        <v>81</v>
      </c>
      <c r="D64" s="41">
        <v>0</v>
      </c>
      <c r="E64" s="41">
        <v>0</v>
      </c>
      <c r="F64" s="41">
        <v>0</v>
      </c>
      <c r="G64" s="41">
        <v>1.9430060438453001</v>
      </c>
      <c r="H64" s="41">
        <v>1.9430060438453001</v>
      </c>
    </row>
    <row r="65" spans="1:8" ht="16.95" customHeight="1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3759.4885323596</v>
      </c>
      <c r="H65" s="41">
        <v>3759.4885323596</v>
      </c>
    </row>
    <row r="66" spans="1:8" ht="16.95" customHeight="1">
      <c r="A66" s="2"/>
      <c r="B66" s="33"/>
      <c r="C66" s="33" t="s">
        <v>84</v>
      </c>
      <c r="D66" s="41">
        <v>33065.718559348003</v>
      </c>
      <c r="E66" s="41">
        <v>1359.7189644821001</v>
      </c>
      <c r="F66" s="41">
        <v>0</v>
      </c>
      <c r="G66" s="41">
        <v>5193.6624010685</v>
      </c>
      <c r="H66" s="41">
        <v>39619.099924898001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34.200000000000003" customHeight="1">
      <c r="A68" s="2">
        <v>13</v>
      </c>
      <c r="B68" s="2" t="s">
        <v>86</v>
      </c>
      <c r="C68" s="48" t="s">
        <v>87</v>
      </c>
      <c r="D68" s="41">
        <f>D66*3%</f>
        <v>991.97155678043998</v>
      </c>
      <c r="E68" s="41">
        <f>E66*3%</f>
        <v>40.791568934463001</v>
      </c>
      <c r="F68" s="41">
        <f>F66*3%</f>
        <v>0</v>
      </c>
      <c r="G68" s="41">
        <f>G66*3%</f>
        <v>155.80987203205501</v>
      </c>
      <c r="H68" s="41">
        <f>SUM(D68:G68)</f>
        <v>1188.57299774696</v>
      </c>
    </row>
    <row r="69" spans="1:8" ht="16.95" customHeight="1">
      <c r="A69" s="2"/>
      <c r="B69" s="33"/>
      <c r="C69" s="33" t="s">
        <v>88</v>
      </c>
      <c r="D69" s="41">
        <f>D68</f>
        <v>991.97155678043998</v>
      </c>
      <c r="E69" s="41">
        <f>E68</f>
        <v>40.791568934463001</v>
      </c>
      <c r="F69" s="41">
        <f>F68</f>
        <v>0</v>
      </c>
      <c r="G69" s="41">
        <f>G68</f>
        <v>155.80987203205501</v>
      </c>
      <c r="H69" s="41">
        <f>SUM(D69:G69)</f>
        <v>1188.57299774696</v>
      </c>
    </row>
    <row r="70" spans="1:8" ht="16.95" customHeight="1">
      <c r="A70" s="2"/>
      <c r="B70" s="33"/>
      <c r="C70" s="33" t="s">
        <v>89</v>
      </c>
      <c r="D70" s="41">
        <f>D69+D66</f>
        <v>34057.690116128397</v>
      </c>
      <c r="E70" s="41">
        <f>E69+E66</f>
        <v>1400.5105334165601</v>
      </c>
      <c r="F70" s="41">
        <f>F69+F66</f>
        <v>0</v>
      </c>
      <c r="G70" s="41">
        <f>G69+G66</f>
        <v>5349.4722731005504</v>
      </c>
      <c r="H70" s="41">
        <f>SUM(D70:G70)</f>
        <v>40807.672922645601</v>
      </c>
    </row>
    <row r="71" spans="1:8" ht="16.95" customHeight="1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91</v>
      </c>
      <c r="C72" s="48" t="s">
        <v>92</v>
      </c>
      <c r="D72" s="41">
        <f>D70*20%</f>
        <v>6811.5380232256903</v>
      </c>
      <c r="E72" s="41">
        <f>E70*20%</f>
        <v>280.10210668331302</v>
      </c>
      <c r="F72" s="41">
        <f>F70*20%</f>
        <v>0</v>
      </c>
      <c r="G72" s="41">
        <f>G70*20%</f>
        <v>1069.8944546201101</v>
      </c>
      <c r="H72" s="41">
        <f>SUM(D72:G72)</f>
        <v>8161.5345845291104</v>
      </c>
    </row>
    <row r="73" spans="1:8" ht="16.95" customHeight="1">
      <c r="A73" s="2"/>
      <c r="B73" s="33"/>
      <c r="C73" s="33" t="s">
        <v>93</v>
      </c>
      <c r="D73" s="41">
        <f>D72</f>
        <v>6811.5380232256903</v>
      </c>
      <c r="E73" s="41">
        <f>E72</f>
        <v>280.10210668331302</v>
      </c>
      <c r="F73" s="41">
        <f>F72</f>
        <v>0</v>
      </c>
      <c r="G73" s="41">
        <f>G72</f>
        <v>1069.8944546201101</v>
      </c>
      <c r="H73" s="41">
        <f>SUM(D73:G73)</f>
        <v>8161.5345845291104</v>
      </c>
    </row>
    <row r="74" spans="1:8" ht="16.95" customHeight="1">
      <c r="A74" s="2"/>
      <c r="B74" s="33"/>
      <c r="C74" s="33" t="s">
        <v>94</v>
      </c>
      <c r="D74" s="41">
        <f>D73+D70</f>
        <v>40869.228139354098</v>
      </c>
      <c r="E74" s="41">
        <f>E73+E70</f>
        <v>1680.6126400998801</v>
      </c>
      <c r="F74" s="41">
        <f>F73+F70</f>
        <v>0</v>
      </c>
      <c r="G74" s="41">
        <f>G73+G70</f>
        <v>6419.3667277206696</v>
      </c>
      <c r="H74" s="41">
        <f>SUM(D74:G74)</f>
        <v>48969.207507174702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20531.616402168998</v>
      </c>
      <c r="E13" s="32">
        <v>341.15267644440002</v>
      </c>
      <c r="F13" s="32">
        <v>0</v>
      </c>
      <c r="G13" s="32">
        <v>0</v>
      </c>
      <c r="H13" s="32">
        <v>20872.769078614001</v>
      </c>
      <c r="J13" s="20"/>
    </row>
    <row r="14" spans="1:14" ht="16.95" customHeight="1">
      <c r="A14" s="2"/>
      <c r="B14" s="33"/>
      <c r="C14" s="33" t="s">
        <v>102</v>
      </c>
      <c r="D14" s="32">
        <v>20531.616402168998</v>
      </c>
      <c r="E14" s="32">
        <v>341.15267644440002</v>
      </c>
      <c r="F14" s="32">
        <v>0</v>
      </c>
      <c r="G14" s="32">
        <v>0</v>
      </c>
      <c r="H14" s="32">
        <v>20872.769078614001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66</v>
      </c>
      <c r="D13" s="32">
        <v>0</v>
      </c>
      <c r="E13" s="32">
        <v>0</v>
      </c>
      <c r="F13" s="32">
        <v>0</v>
      </c>
      <c r="G13" s="32">
        <v>241.73865432427999</v>
      </c>
      <c r="H13" s="32">
        <v>241.73865432427999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241.73865432427999</v>
      </c>
      <c r="H14" s="32">
        <v>241.73865432427999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81</v>
      </c>
      <c r="D13" s="32">
        <v>0</v>
      </c>
      <c r="E13" s="32">
        <v>0</v>
      </c>
      <c r="F13" s="32">
        <v>0</v>
      </c>
      <c r="G13" s="32">
        <v>2396.6105263158001</v>
      </c>
      <c r="H13" s="32">
        <v>2396.6105263158001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2396.6105263158001</v>
      </c>
      <c r="H14" s="32">
        <v>2396.6105263158001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10901.25</v>
      </c>
      <c r="E13" s="32">
        <v>951.66</v>
      </c>
      <c r="F13" s="32">
        <v>0</v>
      </c>
      <c r="G13" s="32">
        <v>0</v>
      </c>
      <c r="H13" s="32">
        <v>11852.91</v>
      </c>
      <c r="J13" s="20"/>
    </row>
    <row r="14" spans="1:14" ht="16.95" customHeight="1">
      <c r="A14" s="2"/>
      <c r="B14" s="33"/>
      <c r="C14" s="33" t="s">
        <v>102</v>
      </c>
      <c r="D14" s="32">
        <v>10901.25</v>
      </c>
      <c r="E14" s="32">
        <v>951.66</v>
      </c>
      <c r="F14" s="32">
        <v>0</v>
      </c>
      <c r="G14" s="32">
        <v>0</v>
      </c>
      <c r="H14" s="32">
        <v>11852.91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81</v>
      </c>
      <c r="D13" s="32">
        <v>0</v>
      </c>
      <c r="E13" s="32">
        <v>0</v>
      </c>
      <c r="F13" s="32">
        <v>0</v>
      </c>
      <c r="G13" s="32">
        <v>1360.9349999999999</v>
      </c>
      <c r="H13" s="32">
        <v>1360.9349999999999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1360.9349999999999</v>
      </c>
      <c r="H14" s="32">
        <v>1360.9349999999999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5.85</v>
      </c>
      <c r="E13" s="32">
        <v>0</v>
      </c>
      <c r="F13" s="32">
        <v>0</v>
      </c>
      <c r="G13" s="32">
        <v>0</v>
      </c>
      <c r="H13" s="32">
        <v>5.85</v>
      </c>
      <c r="J13" s="20"/>
    </row>
    <row r="14" spans="1:14" ht="16.95" customHeight="1">
      <c r="A14" s="2"/>
      <c r="B14" s="33"/>
      <c r="C14" s="33" t="s">
        <v>102</v>
      </c>
      <c r="D14" s="32">
        <v>5.85</v>
      </c>
      <c r="E14" s="32">
        <v>0</v>
      </c>
      <c r="F14" s="32">
        <v>0</v>
      </c>
      <c r="G14" s="32">
        <v>0</v>
      </c>
      <c r="H14" s="32">
        <v>5.85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112</v>
      </c>
      <c r="D13" s="32">
        <v>0</v>
      </c>
      <c r="E13" s="32">
        <v>0</v>
      </c>
      <c r="F13" s="32">
        <v>0</v>
      </c>
      <c r="G13" s="32">
        <v>1.9434782608696</v>
      </c>
      <c r="H13" s="32">
        <v>1.9434782608696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1.9434782608696</v>
      </c>
      <c r="H14" s="32">
        <v>1.9434782608696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408E04EC14794AA28C0C6859EBD045F0_12</vt:lpwstr>
  </property>
  <property fmtid="{D5CDD505-2E9C-101B-9397-08002B2CF9AE}" pid="3" name="KSOProductBuildVer">
    <vt:lpwstr>1049-12.2.0.20795</vt:lpwstr>
  </property>
</Properties>
</file>